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Umsatz LK T,V mit LK-Formeln" sheetId="1" r:id="rId1"/>
    <sheet name="Umsatz LK ST,K bzw. LK W,N,B" sheetId="2" r:id="rId2"/>
  </sheets>
  <calcPr calcId="145621"/>
</workbook>
</file>

<file path=xl/calcChain.xml><?xml version="1.0" encoding="utf-8"?>
<calcChain xmlns="http://schemas.openxmlformats.org/spreadsheetml/2006/main">
  <c r="G15" i="2" l="1"/>
  <c r="H15" i="2" s="1"/>
  <c r="I15" i="2" s="1"/>
  <c r="J15" i="2" s="1"/>
  <c r="G14" i="2"/>
  <c r="H14" i="2" s="1"/>
  <c r="I14" i="2" s="1"/>
  <c r="J14" i="2" s="1"/>
  <c r="G13" i="2"/>
  <c r="H13" i="2" s="1"/>
  <c r="I13" i="2" s="1"/>
  <c r="J13" i="2" s="1"/>
  <c r="G8" i="2"/>
  <c r="H8" i="2" s="1"/>
  <c r="I8" i="2" s="1"/>
  <c r="J8" i="2" s="1"/>
  <c r="G7" i="2"/>
  <c r="H7" i="2" s="1"/>
  <c r="I7" i="2" s="1"/>
  <c r="J7" i="2" s="1"/>
  <c r="G6" i="2"/>
  <c r="H6" i="2" s="1"/>
  <c r="I6" i="2" s="1"/>
  <c r="J6" i="2" s="1"/>
  <c r="G14" i="1" l="1"/>
  <c r="H14" i="1" s="1"/>
  <c r="I14" i="1" s="1"/>
  <c r="J14" i="1" s="1"/>
  <c r="G15" i="1"/>
  <c r="H15" i="1" s="1"/>
  <c r="I15" i="1" s="1"/>
  <c r="J15" i="1" s="1"/>
  <c r="G13" i="1"/>
  <c r="H13" i="1" s="1"/>
  <c r="I13" i="1" s="1"/>
  <c r="J13" i="1" s="1"/>
  <c r="G8" i="1"/>
  <c r="H8" i="1" s="1"/>
  <c r="I8" i="1" s="1"/>
  <c r="J8" i="1" s="1"/>
  <c r="G7" i="1"/>
  <c r="H7" i="1" s="1"/>
  <c r="I7" i="1" s="1"/>
  <c r="J7" i="1" s="1"/>
  <c r="G6" i="1"/>
  <c r="H6" i="1" s="1"/>
  <c r="I6" i="1" s="1"/>
  <c r="J6" i="1" s="1"/>
</calcChain>
</file>

<file path=xl/sharedStrings.xml><?xml version="1.0" encoding="utf-8"?>
<sst xmlns="http://schemas.openxmlformats.org/spreadsheetml/2006/main" count="64" uniqueCount="30">
  <si>
    <t>Einzelbefugnis</t>
  </si>
  <si>
    <t>Gesamt</t>
  </si>
  <si>
    <t>Architektur</t>
  </si>
  <si>
    <t>Ingenieurkonsulenten</t>
  </si>
  <si>
    <t>Potenz</t>
  </si>
  <si>
    <t>[(Umsatz - 72.673)
/72,67]</t>
  </si>
  <si>
    <t>Multipl. 1</t>
  </si>
  <si>
    <t>Multipl. 2</t>
  </si>
  <si>
    <r>
      <t>(Umsatz)</t>
    </r>
    <r>
      <rPr>
        <b/>
        <vertAlign val="superscript"/>
        <sz val="8"/>
        <color theme="1"/>
        <rFont val="Arial"/>
        <family val="2"/>
      </rPr>
      <t>0,5095</t>
    </r>
  </si>
  <si>
    <t>Mindestumlage</t>
  </si>
  <si>
    <t>bis</t>
  </si>
  <si>
    <t>in €</t>
  </si>
  <si>
    <t>Durchschnittl. Umsatz LK T/V</t>
  </si>
  <si>
    <t>3. Wurzel aus 
[(Umsatz - 72.673)/72,67]</t>
  </si>
  <si>
    <r>
      <t>1,9 * Umsatz</t>
    </r>
    <r>
      <rPr>
        <b/>
        <vertAlign val="superscript"/>
        <sz val="8"/>
        <color theme="1"/>
        <rFont val="Arial"/>
        <family val="2"/>
      </rPr>
      <t>0,5095</t>
    </r>
    <r>
      <rPr>
        <b/>
        <sz val="8"/>
        <color theme="1"/>
        <rFont val="Arial"/>
        <family val="2"/>
      </rPr>
      <t xml:space="preserve"> - 50</t>
    </r>
  </si>
  <si>
    <r>
      <t xml:space="preserve"> </t>
    </r>
    <r>
      <rPr>
        <b/>
        <u/>
        <sz val="10"/>
        <color theme="1"/>
        <rFont val="Arial"/>
        <family val="2"/>
      </rPr>
      <t>zuzüglich</t>
    </r>
    <r>
      <rPr>
        <b/>
        <sz val="10"/>
        <color theme="1"/>
        <rFont val="Arial"/>
        <family val="2"/>
      </rPr>
      <t xml:space="preserve"> Umsatzumlage</t>
    </r>
  </si>
  <si>
    <r>
      <rPr>
        <b/>
        <u/>
        <sz val="10"/>
        <color theme="1"/>
        <rFont val="Arial"/>
        <family val="2"/>
      </rPr>
      <t>oder höhere</t>
    </r>
    <r>
      <rPr>
        <b/>
        <sz val="10"/>
        <color theme="1"/>
        <rFont val="Arial"/>
        <family val="2"/>
      </rPr>
      <t xml:space="preserve"> Umsatzumlage</t>
    </r>
  </si>
  <si>
    <t>Durchschnittl. Umsatz LK ST/K</t>
  </si>
  <si>
    <t>Durchschnittl. Umsatz LK W/N/B</t>
  </si>
  <si>
    <t>Umlage daher</t>
  </si>
  <si>
    <t>Multipl.</t>
  </si>
  <si>
    <t>ANNAHME: Umsätze T/V gerechnet mit Formeln der LK ST/K bzw. LK W/N/B</t>
  </si>
  <si>
    <t>Umsätze aus TRICONSULT-Umfrage 2014</t>
  </si>
  <si>
    <t>Durchschnittliche Umlagen LK ST/K bzw. LK W/N/B</t>
  </si>
  <si>
    <t>Einzelbefugnis
LK ST/K</t>
  </si>
  <si>
    <t>Einzelbefugnis
LK W/N/B</t>
  </si>
  <si>
    <t>Umlageberechnung 
mit Formel LK ST/K</t>
  </si>
  <si>
    <t>Umlageberechnung 
mit Formel LK W/N/B</t>
  </si>
  <si>
    <t>ZT-Gesellschaften: Umsatzumlage wie Einzelbefugnis, aber keine Hinzurechnung der Mindestumlage bzw.
Höchstumlage € 3.087,27 beim Umsatz &gt; € 7 Mio. oder Nichtmeldung des Umsatzes</t>
  </si>
  <si>
    <t>ZT-Gesellschaften: Mindestumlage € 260,00 * Anzahl der Gesellschafter mit aufrechter Befugnis - € 50,-
Höchstumlage € 4.868,-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</si>
</sst>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" fontId="2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4" fillId="0" borderId="4" xfId="0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left" vertical="center"/>
    </xf>
    <xf numFmtId="4" fontId="4" fillId="0" borderId="1" xfId="1" applyNumberFormat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center" vertical="center"/>
    </xf>
    <xf numFmtId="4" fontId="5" fillId="0" borderId="6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4" fontId="7" fillId="0" borderId="0" xfId="1" applyNumberFormat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4" fontId="4" fillId="0" borderId="4" xfId="1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vertical="center"/>
    </xf>
    <xf numFmtId="4" fontId="4" fillId="0" borderId="7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5" fillId="0" borderId="6" xfId="0" applyNumberFormat="1" applyFont="1" applyBorder="1" applyAlignment="1">
      <alignment horizontal="right" vertical="center" wrapText="1" indent="2"/>
    </xf>
    <xf numFmtId="4" fontId="5" fillId="0" borderId="5" xfId="1" applyNumberFormat="1" applyFont="1" applyBorder="1" applyAlignment="1">
      <alignment horizontal="right" vertical="center" indent="2"/>
    </xf>
    <xf numFmtId="4" fontId="5" fillId="0" borderId="6" xfId="1" applyNumberFormat="1" applyFont="1" applyBorder="1" applyAlignment="1">
      <alignment horizontal="right" vertical="center" indent="2"/>
    </xf>
    <xf numFmtId="4" fontId="5" fillId="0" borderId="5" xfId="0" applyNumberFormat="1" applyFont="1" applyBorder="1" applyAlignment="1">
      <alignment horizontal="right" vertical="center" indent="2"/>
    </xf>
    <xf numFmtId="4" fontId="5" fillId="0" borderId="6" xfId="0" applyNumberFormat="1" applyFont="1" applyBorder="1" applyAlignment="1">
      <alignment horizontal="right" vertical="center" indent="2"/>
    </xf>
    <xf numFmtId="4" fontId="5" fillId="0" borderId="0" xfId="0" applyNumberFormat="1" applyFont="1" applyAlignment="1">
      <alignment horizontal="right" vertical="center" indent="2"/>
    </xf>
    <xf numFmtId="4" fontId="5" fillId="0" borderId="4" xfId="1" applyNumberFormat="1" applyFont="1" applyBorder="1" applyAlignment="1">
      <alignment horizontal="right" vertical="center" indent="2"/>
    </xf>
    <xf numFmtId="4" fontId="5" fillId="0" borderId="7" xfId="1" applyNumberFormat="1" applyFont="1" applyBorder="1" applyAlignment="1">
      <alignment horizontal="right" vertical="center" indent="2"/>
    </xf>
    <xf numFmtId="4" fontId="2" fillId="0" borderId="0" xfId="0" applyNumberFormat="1" applyFont="1" applyAlignment="1">
      <alignment vertical="center" wrapText="1"/>
    </xf>
    <xf numFmtId="4" fontId="5" fillId="0" borderId="3" xfId="0" applyNumberFormat="1" applyFont="1" applyBorder="1" applyAlignment="1">
      <alignment horizontal="right" vertical="center" indent="2"/>
    </xf>
    <xf numFmtId="4" fontId="5" fillId="0" borderId="6" xfId="0" applyNumberFormat="1" applyFont="1" applyBorder="1" applyAlignment="1">
      <alignment horizontal="right" vertical="center" indent="2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right" vertical="center" wrapText="1" indent="2"/>
    </xf>
    <xf numFmtId="4" fontId="5" fillId="0" borderId="7" xfId="0" applyNumberFormat="1" applyFont="1" applyBorder="1" applyAlignment="1">
      <alignment horizontal="right" vertical="center" wrapText="1" indent="2"/>
    </xf>
    <xf numFmtId="4" fontId="5" fillId="0" borderId="10" xfId="0" applyNumberFormat="1" applyFont="1" applyBorder="1" applyAlignment="1">
      <alignment horizontal="right" vertical="center" indent="2"/>
    </xf>
    <xf numFmtId="4" fontId="5" fillId="0" borderId="11" xfId="0" applyNumberFormat="1" applyFont="1" applyBorder="1" applyAlignment="1">
      <alignment horizontal="right" vertical="center" indent="2"/>
    </xf>
    <xf numFmtId="4" fontId="5" fillId="0" borderId="2" xfId="0" applyNumberFormat="1" applyFont="1" applyBorder="1" applyAlignment="1">
      <alignment horizontal="right" vertical="center" indent="2"/>
    </xf>
    <xf numFmtId="4" fontId="5" fillId="0" borderId="5" xfId="0" applyNumberFormat="1" applyFont="1" applyBorder="1" applyAlignment="1">
      <alignment horizontal="right" vertical="center" indent="2"/>
    </xf>
    <xf numFmtId="4" fontId="5" fillId="0" borderId="11" xfId="0" applyNumberFormat="1" applyFont="1" applyBorder="1" applyAlignment="1">
      <alignment horizontal="right" vertical="center" wrapText="1" indent="2"/>
    </xf>
    <xf numFmtId="4" fontId="5" fillId="0" borderId="6" xfId="0" applyNumberFormat="1" applyFont="1" applyBorder="1" applyAlignment="1">
      <alignment horizontal="right" vertical="center" wrapText="1" indent="2"/>
    </xf>
    <xf numFmtId="4" fontId="4" fillId="0" borderId="9" xfId="0" applyNumberFormat="1" applyFont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>
      <selection activeCell="J6" sqref="J6"/>
    </sheetView>
  </sheetViews>
  <sheetFormatPr baseColWidth="10" defaultRowHeight="22.5" customHeight="1" x14ac:dyDescent="0.2"/>
  <cols>
    <col min="1" max="1" width="20" style="7" customWidth="1"/>
    <col min="2" max="2" width="14.28515625" style="5" customWidth="1"/>
    <col min="3" max="4" width="12.5703125" style="5" hidden="1" customWidth="1"/>
    <col min="5" max="5" width="8" style="5" bestFit="1" customWidth="1"/>
    <col min="6" max="6" width="8" style="5" customWidth="1"/>
    <col min="7" max="7" width="14.7109375" style="5" customWidth="1"/>
    <col min="8" max="8" width="21" style="5" bestFit="1" customWidth="1"/>
    <col min="9" max="9" width="13.28515625" style="5" bestFit="1" customWidth="1"/>
    <col min="10" max="10" width="23.28515625" style="10" customWidth="1"/>
    <col min="11" max="12" width="11.42578125" style="1"/>
    <col min="13" max="16384" width="11.42578125" style="7"/>
  </cols>
  <sheetData>
    <row r="1" spans="1:12" ht="27" customHeight="1" x14ac:dyDescent="0.25">
      <c r="A1" s="33" t="s">
        <v>21</v>
      </c>
      <c r="K1" s="7"/>
      <c r="L1" s="7"/>
    </row>
    <row r="2" spans="1:12" ht="27" customHeight="1" x14ac:dyDescent="0.25">
      <c r="A2" s="8" t="s">
        <v>22</v>
      </c>
      <c r="K2" s="7"/>
      <c r="L2" s="7"/>
    </row>
    <row r="3" spans="1:12" s="8" customFormat="1" ht="27" customHeight="1" x14ac:dyDescent="0.25">
      <c r="B3" s="9"/>
      <c r="C3" s="9"/>
      <c r="D3" s="9"/>
      <c r="E3" s="9"/>
      <c r="F3" s="9"/>
      <c r="G3" s="9"/>
      <c r="H3" s="9"/>
      <c r="I3" s="9"/>
      <c r="J3" s="10"/>
    </row>
    <row r="4" spans="1:12" s="8" customFormat="1" ht="27" customHeight="1" x14ac:dyDescent="0.25">
      <c r="A4" s="49" t="s">
        <v>0</v>
      </c>
      <c r="B4" s="53" t="s">
        <v>12</v>
      </c>
      <c r="C4" s="46" t="s">
        <v>9</v>
      </c>
      <c r="D4" s="47"/>
      <c r="E4" s="46" t="s">
        <v>15</v>
      </c>
      <c r="F4" s="48"/>
      <c r="G4" s="48"/>
      <c r="H4" s="48"/>
      <c r="I4" s="47"/>
      <c r="J4" s="55" t="s">
        <v>26</v>
      </c>
    </row>
    <row r="5" spans="1:12" s="8" customFormat="1" ht="27" customHeight="1" x14ac:dyDescent="0.25">
      <c r="A5" s="50"/>
      <c r="B5" s="54"/>
      <c r="C5" s="3" t="s">
        <v>10</v>
      </c>
      <c r="D5" s="35" t="s">
        <v>11</v>
      </c>
      <c r="E5" s="3" t="s">
        <v>6</v>
      </c>
      <c r="F5" s="2" t="s">
        <v>7</v>
      </c>
      <c r="G5" s="2" t="s">
        <v>5</v>
      </c>
      <c r="H5" s="2" t="s">
        <v>13</v>
      </c>
      <c r="I5" s="39" t="s">
        <v>11</v>
      </c>
      <c r="J5" s="56"/>
    </row>
    <row r="6" spans="1:12" s="8" customFormat="1" ht="27" customHeight="1" x14ac:dyDescent="0.25">
      <c r="A6" s="11" t="s">
        <v>1</v>
      </c>
      <c r="B6" s="12">
        <v>193100</v>
      </c>
      <c r="C6" s="13">
        <v>72673</v>
      </c>
      <c r="D6" s="36">
        <v>1100</v>
      </c>
      <c r="E6" s="13">
        <v>72.67</v>
      </c>
      <c r="F6" s="15">
        <v>0.93</v>
      </c>
      <c r="G6" s="15">
        <f>(B6-C6)/E6</f>
        <v>1657.1762763176</v>
      </c>
      <c r="H6" s="15">
        <f>G6^(1/3)</f>
        <v>11.833763960662909</v>
      </c>
      <c r="I6" s="36">
        <f>H6*E6*F6</f>
        <v>799.76245312987749</v>
      </c>
      <c r="J6" s="38">
        <f>SUM(D6+I6)</f>
        <v>1899.7624531298775</v>
      </c>
    </row>
    <row r="7" spans="1:12" s="8" customFormat="1" ht="27" customHeight="1" x14ac:dyDescent="0.25">
      <c r="A7" s="11" t="s">
        <v>2</v>
      </c>
      <c r="B7" s="12">
        <v>140000</v>
      </c>
      <c r="C7" s="13">
        <v>72673</v>
      </c>
      <c r="D7" s="36">
        <v>1100</v>
      </c>
      <c r="E7" s="13">
        <v>72.67</v>
      </c>
      <c r="F7" s="15">
        <v>0.93</v>
      </c>
      <c r="G7" s="15">
        <f>(B7-C7)/E7</f>
        <v>926.47584973166363</v>
      </c>
      <c r="H7" s="15">
        <f>G7^(1/3)</f>
        <v>9.7486549965192779</v>
      </c>
      <c r="I7" s="36">
        <f>H7*E7*F7</f>
        <v>658.84432549526207</v>
      </c>
      <c r="J7" s="38">
        <f t="shared" ref="J7:J8" si="0">SUM(D7+I7)</f>
        <v>1758.8443254952622</v>
      </c>
    </row>
    <row r="8" spans="1:12" s="8" customFormat="1" ht="27" customHeight="1" x14ac:dyDescent="0.25">
      <c r="A8" s="16" t="s">
        <v>3</v>
      </c>
      <c r="B8" s="17">
        <v>288800</v>
      </c>
      <c r="C8" s="18">
        <v>72673</v>
      </c>
      <c r="D8" s="37">
        <v>1100</v>
      </c>
      <c r="E8" s="18">
        <v>72.67</v>
      </c>
      <c r="F8" s="20">
        <v>0.93</v>
      </c>
      <c r="G8" s="20">
        <f>(B8-C8)/E8</f>
        <v>2974.0883445713498</v>
      </c>
      <c r="H8" s="20">
        <f>G8^(1/3)</f>
        <v>14.380852161709399</v>
      </c>
      <c r="I8" s="37">
        <f>H8*E8*F8</f>
        <v>971.90256973002249</v>
      </c>
      <c r="J8" s="39">
        <f t="shared" si="0"/>
        <v>2071.9025697300226</v>
      </c>
    </row>
    <row r="9" spans="1:12" s="8" customFormat="1" ht="27" customHeight="1" x14ac:dyDescent="0.25">
      <c r="A9" s="21"/>
      <c r="B9" s="9"/>
      <c r="C9" s="22"/>
      <c r="D9" s="22"/>
      <c r="E9" s="22"/>
      <c r="F9" s="23"/>
      <c r="G9" s="23"/>
      <c r="H9" s="9"/>
      <c r="I9" s="9"/>
      <c r="J9" s="10"/>
    </row>
    <row r="10" spans="1:12" s="8" customFormat="1" ht="27" customHeight="1" x14ac:dyDescent="0.25">
      <c r="A10" s="21"/>
      <c r="B10" s="9"/>
      <c r="C10" s="22"/>
      <c r="D10" s="22"/>
      <c r="E10" s="22"/>
      <c r="F10" s="23"/>
      <c r="G10" s="23"/>
      <c r="H10" s="9"/>
      <c r="I10" s="9"/>
      <c r="J10" s="10"/>
    </row>
    <row r="11" spans="1:12" s="8" customFormat="1" ht="27" customHeight="1" x14ac:dyDescent="0.25">
      <c r="A11" s="49" t="s">
        <v>0</v>
      </c>
      <c r="B11" s="51" t="s">
        <v>12</v>
      </c>
      <c r="C11" s="46" t="s">
        <v>9</v>
      </c>
      <c r="D11" s="47"/>
      <c r="E11" s="46" t="s">
        <v>16</v>
      </c>
      <c r="F11" s="48"/>
      <c r="G11" s="48"/>
      <c r="H11" s="48"/>
      <c r="I11" s="47"/>
      <c r="J11" s="55" t="s">
        <v>27</v>
      </c>
    </row>
    <row r="12" spans="1:12" s="8" customFormat="1" ht="27" customHeight="1" x14ac:dyDescent="0.25">
      <c r="A12" s="50"/>
      <c r="B12" s="52"/>
      <c r="C12" s="44" t="s">
        <v>11</v>
      </c>
      <c r="D12" s="45"/>
      <c r="E12" s="3" t="s">
        <v>20</v>
      </c>
      <c r="F12" s="2" t="s">
        <v>4</v>
      </c>
      <c r="G12" s="2" t="s">
        <v>8</v>
      </c>
      <c r="H12" s="2" t="s">
        <v>14</v>
      </c>
      <c r="I12" s="39" t="s">
        <v>11</v>
      </c>
      <c r="J12" s="56"/>
    </row>
    <row r="13" spans="1:12" s="8" customFormat="1" ht="27" customHeight="1" x14ac:dyDescent="0.25">
      <c r="A13" s="24" t="s">
        <v>1</v>
      </c>
      <c r="B13" s="25">
        <v>193100</v>
      </c>
      <c r="C13" s="57">
        <v>210</v>
      </c>
      <c r="D13" s="58"/>
      <c r="E13" s="13">
        <v>1.9</v>
      </c>
      <c r="F13" s="26">
        <v>0.50949999999999995</v>
      </c>
      <c r="G13" s="15">
        <f>POWER(B13,F13)</f>
        <v>493.29426735383907</v>
      </c>
      <c r="H13" s="15">
        <f>(E13*G13)-50</f>
        <v>887.25910797229415</v>
      </c>
      <c r="I13" s="38">
        <f>SUM(H13)</f>
        <v>887.25910797229415</v>
      </c>
      <c r="J13" s="41">
        <f>SUM(I13)</f>
        <v>887.25910797229415</v>
      </c>
    </row>
    <row r="14" spans="1:12" s="8" customFormat="1" ht="27" customHeight="1" x14ac:dyDescent="0.25">
      <c r="A14" s="24" t="s">
        <v>2</v>
      </c>
      <c r="B14" s="25">
        <v>140000</v>
      </c>
      <c r="C14" s="59">
        <v>210</v>
      </c>
      <c r="D14" s="60"/>
      <c r="E14" s="13">
        <v>1.9</v>
      </c>
      <c r="F14" s="26">
        <v>0.50949999999999995</v>
      </c>
      <c r="G14" s="15">
        <f>POWER(B14,F14)</f>
        <v>418.74750669520205</v>
      </c>
      <c r="H14" s="15">
        <f t="shared" ref="H14:H15" si="1">(E14*G14)-50</f>
        <v>745.62026272088383</v>
      </c>
      <c r="I14" s="38">
        <f t="shared" ref="I14:J15" si="2">SUM(H14)</f>
        <v>745.62026272088383</v>
      </c>
      <c r="J14" s="41">
        <f t="shared" si="2"/>
        <v>745.62026272088383</v>
      </c>
    </row>
    <row r="15" spans="1:12" s="8" customFormat="1" ht="27" customHeight="1" x14ac:dyDescent="0.25">
      <c r="A15" s="28" t="s">
        <v>3</v>
      </c>
      <c r="B15" s="29">
        <v>288800</v>
      </c>
      <c r="C15" s="44">
        <v>210</v>
      </c>
      <c r="D15" s="45"/>
      <c r="E15" s="18">
        <v>1.9</v>
      </c>
      <c r="F15" s="30">
        <v>0.50949999999999995</v>
      </c>
      <c r="G15" s="20">
        <f>POWER(B15,F15)</f>
        <v>605.58382639268689</v>
      </c>
      <c r="H15" s="20">
        <f t="shared" si="1"/>
        <v>1100.609270146105</v>
      </c>
      <c r="I15" s="39">
        <f t="shared" si="2"/>
        <v>1100.609270146105</v>
      </c>
      <c r="J15" s="42">
        <f t="shared" si="2"/>
        <v>1100.609270146105</v>
      </c>
    </row>
    <row r="16" spans="1:12" s="8" customFormat="1" ht="22.5" customHeight="1" x14ac:dyDescent="0.25">
      <c r="B16" s="9"/>
      <c r="C16" s="9"/>
      <c r="D16" s="9"/>
      <c r="E16" s="9"/>
      <c r="F16" s="9"/>
      <c r="G16" s="9"/>
      <c r="H16" s="9"/>
      <c r="I16" s="9"/>
      <c r="J16" s="10"/>
    </row>
    <row r="17" spans="1:10" s="8" customFormat="1" ht="22.5" customHeight="1" x14ac:dyDescent="0.25">
      <c r="A17" s="34"/>
      <c r="B17" s="9"/>
      <c r="C17" s="9"/>
      <c r="D17" s="9"/>
      <c r="E17" s="9"/>
      <c r="F17" s="9"/>
      <c r="G17" s="9"/>
      <c r="H17" s="9"/>
      <c r="I17" s="9"/>
      <c r="J17" s="10"/>
    </row>
    <row r="18" spans="1:10" s="8" customFormat="1" ht="22.5" customHeight="1" x14ac:dyDescent="0.25">
      <c r="B18" s="9"/>
      <c r="C18" s="9"/>
      <c r="D18" s="9"/>
      <c r="E18" s="9"/>
      <c r="F18" s="9"/>
      <c r="G18" s="9"/>
      <c r="H18" s="9"/>
      <c r="I18" s="9"/>
      <c r="J18" s="10"/>
    </row>
  </sheetData>
  <mergeCells count="14">
    <mergeCell ref="J4:J5"/>
    <mergeCell ref="A4:A5"/>
    <mergeCell ref="C13:D13"/>
    <mergeCell ref="C14:D14"/>
    <mergeCell ref="J11:J12"/>
    <mergeCell ref="C15:D15"/>
    <mergeCell ref="C4:D4"/>
    <mergeCell ref="E4:I4"/>
    <mergeCell ref="E11:I11"/>
    <mergeCell ref="A11:A12"/>
    <mergeCell ref="B11:B12"/>
    <mergeCell ref="C11:D11"/>
    <mergeCell ref="C12:D12"/>
    <mergeCell ref="B4:B5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&amp;C&amp;"Arial,Standard"&amp;7&amp;Z&amp;F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workbookViewId="0">
      <selection activeCell="O15" sqref="O15"/>
    </sheetView>
  </sheetViews>
  <sheetFormatPr baseColWidth="10" defaultRowHeight="15" x14ac:dyDescent="0.2"/>
  <cols>
    <col min="1" max="1" width="20" style="7" customWidth="1"/>
    <col min="2" max="2" width="14.28515625" style="5" customWidth="1"/>
    <col min="3" max="3" width="13.28515625" style="5" bestFit="1" customWidth="1"/>
    <col min="4" max="4" width="13.28515625" style="5" customWidth="1"/>
    <col min="5" max="5" width="8" style="5" bestFit="1" customWidth="1"/>
    <col min="6" max="6" width="8" style="5" customWidth="1"/>
    <col min="7" max="7" width="14.7109375" style="5" customWidth="1"/>
    <col min="8" max="8" width="21" style="5" bestFit="1" customWidth="1"/>
    <col min="9" max="9" width="13.28515625" style="5" bestFit="1" customWidth="1"/>
    <col min="10" max="10" width="19.28515625" style="6" customWidth="1"/>
    <col min="11" max="12" width="11.42578125" style="1"/>
    <col min="13" max="16384" width="11.42578125" style="7"/>
  </cols>
  <sheetData>
    <row r="1" spans="1:15" s="8" customFormat="1" ht="27" customHeight="1" x14ac:dyDescent="0.25">
      <c r="A1" s="32" t="s">
        <v>23</v>
      </c>
      <c r="B1" s="5"/>
      <c r="C1" s="5"/>
      <c r="D1" s="5"/>
      <c r="E1" s="5"/>
      <c r="F1" s="5"/>
      <c r="G1" s="5"/>
      <c r="H1" s="5"/>
      <c r="I1" s="5"/>
      <c r="J1" s="6"/>
    </row>
    <row r="2" spans="1:15" s="8" customFormat="1" ht="27" customHeight="1" x14ac:dyDescent="0.25">
      <c r="A2" s="8" t="s">
        <v>22</v>
      </c>
      <c r="B2" s="5"/>
      <c r="C2" s="5"/>
      <c r="D2" s="5"/>
      <c r="E2" s="5"/>
      <c r="F2" s="5"/>
      <c r="G2" s="5"/>
      <c r="H2" s="5"/>
      <c r="I2" s="5"/>
      <c r="J2" s="6"/>
    </row>
    <row r="3" spans="1:15" s="8" customFormat="1" ht="27" customHeight="1" x14ac:dyDescent="0.25">
      <c r="B3" s="5"/>
      <c r="C3" s="5"/>
      <c r="D3" s="5"/>
      <c r="E3" s="5"/>
      <c r="F3" s="5"/>
      <c r="G3" s="5"/>
      <c r="H3" s="5"/>
      <c r="I3" s="5"/>
      <c r="J3" s="6"/>
    </row>
    <row r="4" spans="1:15" s="8" customFormat="1" ht="27" customHeight="1" x14ac:dyDescent="0.25">
      <c r="A4" s="49" t="s">
        <v>24</v>
      </c>
      <c r="B4" s="53" t="s">
        <v>17</v>
      </c>
      <c r="C4" s="46" t="s">
        <v>9</v>
      </c>
      <c r="D4" s="47"/>
      <c r="E4" s="46" t="s">
        <v>15</v>
      </c>
      <c r="F4" s="48"/>
      <c r="G4" s="48"/>
      <c r="H4" s="48"/>
      <c r="I4" s="47"/>
      <c r="J4" s="61" t="s">
        <v>19</v>
      </c>
    </row>
    <row r="5" spans="1:15" s="8" customFormat="1" ht="27" customHeight="1" x14ac:dyDescent="0.25">
      <c r="A5" s="50"/>
      <c r="B5" s="54"/>
      <c r="C5" s="3" t="s">
        <v>10</v>
      </c>
      <c r="D5" s="35" t="s">
        <v>11</v>
      </c>
      <c r="E5" s="3" t="s">
        <v>6</v>
      </c>
      <c r="F5" s="2" t="s">
        <v>7</v>
      </c>
      <c r="G5" s="2" t="s">
        <v>5</v>
      </c>
      <c r="H5" s="2" t="s">
        <v>13</v>
      </c>
      <c r="I5" s="4" t="s">
        <v>11</v>
      </c>
      <c r="J5" s="62"/>
    </row>
    <row r="6" spans="1:15" s="8" customFormat="1" ht="27" customHeight="1" x14ac:dyDescent="0.25">
      <c r="A6" s="11" t="s">
        <v>1</v>
      </c>
      <c r="B6" s="12">
        <v>169400</v>
      </c>
      <c r="C6" s="13">
        <v>72673</v>
      </c>
      <c r="D6" s="36">
        <v>1100</v>
      </c>
      <c r="E6" s="13">
        <v>72.67</v>
      </c>
      <c r="F6" s="15">
        <v>0.93</v>
      </c>
      <c r="G6" s="15">
        <f>(B6-C6)/E6</f>
        <v>1331.044447502408</v>
      </c>
      <c r="H6" s="15">
        <f>G6^(1/3)</f>
        <v>11.000122443547259</v>
      </c>
      <c r="I6" s="14">
        <f>H6*E6*F6</f>
        <v>743.42237511449889</v>
      </c>
      <c r="J6" s="38">
        <f>SUM(D6+I6)</f>
        <v>1843.4223751144989</v>
      </c>
    </row>
    <row r="7" spans="1:15" s="8" customFormat="1" ht="27" customHeight="1" x14ac:dyDescent="0.25">
      <c r="A7" s="11" t="s">
        <v>2</v>
      </c>
      <c r="B7" s="12">
        <v>160600</v>
      </c>
      <c r="C7" s="13">
        <v>72673</v>
      </c>
      <c r="D7" s="36">
        <v>1100</v>
      </c>
      <c r="E7" s="13">
        <v>72.67</v>
      </c>
      <c r="F7" s="15">
        <v>0.93</v>
      </c>
      <c r="G7" s="15">
        <f>(B7-C7)/E7</f>
        <v>1209.9490849043621</v>
      </c>
      <c r="H7" s="15">
        <f>G7^(1/3)</f>
        <v>10.655872902099141</v>
      </c>
      <c r="I7" s="14">
        <f>H7*E7*F7</f>
        <v>720.15692392985648</v>
      </c>
      <c r="J7" s="38">
        <f t="shared" ref="J7:J8" si="0">SUM(D7+I7)</f>
        <v>1820.1569239298565</v>
      </c>
    </row>
    <row r="8" spans="1:15" s="8" customFormat="1" ht="27" customHeight="1" x14ac:dyDescent="0.25">
      <c r="A8" s="16" t="s">
        <v>3</v>
      </c>
      <c r="B8" s="17">
        <v>186600</v>
      </c>
      <c r="C8" s="18">
        <v>72673</v>
      </c>
      <c r="D8" s="37">
        <v>1100</v>
      </c>
      <c r="E8" s="18">
        <v>72.67</v>
      </c>
      <c r="F8" s="20">
        <v>0.93</v>
      </c>
      <c r="G8" s="20">
        <f>(B8-C8)/E8</f>
        <v>1567.7308380349525</v>
      </c>
      <c r="H8" s="20">
        <f>G8^(1/3)</f>
        <v>11.616906673906946</v>
      </c>
      <c r="I8" s="19">
        <f>H8*E8*F8</f>
        <v>785.10656543332061</v>
      </c>
      <c r="J8" s="39">
        <f t="shared" si="0"/>
        <v>1885.1065654333206</v>
      </c>
    </row>
    <row r="9" spans="1:15" s="8" customFormat="1" ht="27" customHeight="1" x14ac:dyDescent="0.25">
      <c r="A9" s="63" t="s">
        <v>28</v>
      </c>
      <c r="B9" s="63"/>
      <c r="C9" s="63"/>
      <c r="D9" s="63"/>
      <c r="E9" s="63"/>
      <c r="F9" s="63"/>
      <c r="G9" s="63"/>
      <c r="H9" s="63"/>
      <c r="I9" s="63"/>
      <c r="J9" s="63"/>
    </row>
    <row r="10" spans="1:15" ht="27" customHeight="1" x14ac:dyDescent="0.25">
      <c r="A10" s="21"/>
      <c r="B10" s="9"/>
      <c r="C10" s="22"/>
      <c r="D10" s="22"/>
      <c r="E10" s="22"/>
      <c r="F10" s="23"/>
      <c r="G10" s="23"/>
      <c r="H10" s="9"/>
      <c r="I10" s="9"/>
      <c r="J10" s="40"/>
      <c r="K10" s="7"/>
      <c r="L10" s="7"/>
    </row>
    <row r="11" spans="1:15" ht="27" customHeight="1" x14ac:dyDescent="0.25">
      <c r="A11" s="49" t="s">
        <v>25</v>
      </c>
      <c r="B11" s="51" t="s">
        <v>18</v>
      </c>
      <c r="C11" s="46" t="s">
        <v>9</v>
      </c>
      <c r="D11" s="47"/>
      <c r="E11" s="46" t="s">
        <v>16</v>
      </c>
      <c r="F11" s="48"/>
      <c r="G11" s="48"/>
      <c r="H11" s="48"/>
      <c r="I11" s="47"/>
      <c r="J11" s="55" t="s">
        <v>19</v>
      </c>
      <c r="K11" s="7"/>
      <c r="L11" s="7"/>
    </row>
    <row r="12" spans="1:15" ht="27" customHeight="1" x14ac:dyDescent="0.25">
      <c r="A12" s="50"/>
      <c r="B12" s="52"/>
      <c r="C12" s="44" t="s">
        <v>11</v>
      </c>
      <c r="D12" s="45"/>
      <c r="E12" s="3" t="s">
        <v>20</v>
      </c>
      <c r="F12" s="2" t="s">
        <v>4</v>
      </c>
      <c r="G12" s="2" t="s">
        <v>8</v>
      </c>
      <c r="H12" s="2" t="s">
        <v>14</v>
      </c>
      <c r="I12" s="4" t="s">
        <v>11</v>
      </c>
      <c r="J12" s="56"/>
      <c r="K12" s="7"/>
      <c r="L12" s="7"/>
      <c r="O12" s="43"/>
    </row>
    <row r="13" spans="1:15" ht="27" customHeight="1" x14ac:dyDescent="0.25">
      <c r="A13" s="24" t="s">
        <v>1</v>
      </c>
      <c r="B13" s="25">
        <v>232200</v>
      </c>
      <c r="C13" s="57">
        <v>210</v>
      </c>
      <c r="D13" s="58"/>
      <c r="E13" s="13">
        <v>1.9</v>
      </c>
      <c r="F13" s="26">
        <v>0.50949999999999995</v>
      </c>
      <c r="G13" s="15">
        <f>POWER(B13,F13)</f>
        <v>541.88458742310161</v>
      </c>
      <c r="H13" s="15">
        <f>(E13*G13)-50</f>
        <v>979.58071610389311</v>
      </c>
      <c r="I13" s="27">
        <f>SUM(H13)</f>
        <v>979.58071610389311</v>
      </c>
      <c r="J13" s="41">
        <f>SUM(I13)</f>
        <v>979.58071610389311</v>
      </c>
      <c r="K13" s="7"/>
      <c r="L13" s="7"/>
      <c r="N13" s="43"/>
    </row>
    <row r="14" spans="1:15" ht="27" customHeight="1" x14ac:dyDescent="0.25">
      <c r="A14" s="24" t="s">
        <v>2</v>
      </c>
      <c r="B14" s="25">
        <v>206200</v>
      </c>
      <c r="C14" s="59">
        <v>210</v>
      </c>
      <c r="D14" s="60"/>
      <c r="E14" s="13">
        <v>1.9</v>
      </c>
      <c r="F14" s="26">
        <v>0.50949999999999995</v>
      </c>
      <c r="G14" s="15">
        <f>POWER(B14,F14)</f>
        <v>510.07034259430526</v>
      </c>
      <c r="H14" s="15">
        <f t="shared" ref="H14:H15" si="1">(E14*G14)-50</f>
        <v>919.13365092917991</v>
      </c>
      <c r="I14" s="27">
        <f t="shared" ref="I14:J15" si="2">SUM(H14)</f>
        <v>919.13365092917991</v>
      </c>
      <c r="J14" s="41">
        <f t="shared" si="2"/>
        <v>919.13365092917991</v>
      </c>
      <c r="K14" s="7"/>
      <c r="L14" s="7"/>
      <c r="N14" s="43"/>
    </row>
    <row r="15" spans="1:15" ht="27" customHeight="1" x14ac:dyDescent="0.25">
      <c r="A15" s="28" t="s">
        <v>3</v>
      </c>
      <c r="B15" s="29">
        <v>287600</v>
      </c>
      <c r="C15" s="44">
        <v>210</v>
      </c>
      <c r="D15" s="45"/>
      <c r="E15" s="18">
        <v>1.9</v>
      </c>
      <c r="F15" s="30">
        <v>0.50949999999999995</v>
      </c>
      <c r="G15" s="20">
        <f>POWER(B15,F15)</f>
        <v>604.30047446202639</v>
      </c>
      <c r="H15" s="20">
        <f t="shared" si="1"/>
        <v>1098.1709014778501</v>
      </c>
      <c r="I15" s="31">
        <f t="shared" si="2"/>
        <v>1098.1709014778501</v>
      </c>
      <c r="J15" s="42">
        <f t="shared" si="2"/>
        <v>1098.1709014778501</v>
      </c>
      <c r="K15" s="7"/>
      <c r="L15" s="7"/>
    </row>
    <row r="16" spans="1:15" ht="27" customHeight="1" x14ac:dyDescent="0.2">
      <c r="A16" s="63" t="s">
        <v>29</v>
      </c>
      <c r="B16" s="63"/>
      <c r="C16" s="63"/>
      <c r="D16" s="63"/>
      <c r="E16" s="63"/>
      <c r="F16" s="63"/>
      <c r="G16" s="63"/>
      <c r="H16" s="63"/>
      <c r="I16" s="63"/>
      <c r="J16" s="63"/>
    </row>
  </sheetData>
  <mergeCells count="16">
    <mergeCell ref="C15:D15"/>
    <mergeCell ref="E4:I4"/>
    <mergeCell ref="J4:J5"/>
    <mergeCell ref="A9:J9"/>
    <mergeCell ref="A16:J16"/>
    <mergeCell ref="E11:I11"/>
    <mergeCell ref="J11:J12"/>
    <mergeCell ref="C12:D12"/>
    <mergeCell ref="C13:D13"/>
    <mergeCell ref="C14:D14"/>
    <mergeCell ref="A4:A5"/>
    <mergeCell ref="B4:B5"/>
    <mergeCell ref="C4:D4"/>
    <mergeCell ref="A11:A12"/>
    <mergeCell ref="B11:B12"/>
    <mergeCell ref="C11:D11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Umsatz LK T,V mit LK-Formeln</vt:lpstr>
      <vt:lpstr>Umsatz LK ST,K bzw. LK W,N,B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</dc:creator>
  <cp:lastModifiedBy>user04</cp:lastModifiedBy>
  <cp:lastPrinted>2016-06-01T13:59:07Z</cp:lastPrinted>
  <dcterms:created xsi:type="dcterms:W3CDTF">2016-05-23T13:51:05Z</dcterms:created>
  <dcterms:modified xsi:type="dcterms:W3CDTF">2016-06-13T06:48:19Z</dcterms:modified>
</cp:coreProperties>
</file>